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470657a06327e4f/02 MortenRein/10 BSF/2026/14 Eget vattn/"/>
    </mc:Choice>
  </mc:AlternateContent>
  <xr:revisionPtr revIDLastSave="286" documentId="8_{975EB2BC-3CBF-49DB-83D8-F54AA2F5E26D}" xr6:coauthVersionLast="47" xr6:coauthVersionMax="47" xr10:uidLastSave="{7BFC4277-A5F8-4A34-919C-D58A4DF64B4B}"/>
  <bookViews>
    <workbookView xWindow="-120" yWindow="-120" windowWidth="29040" windowHeight="15720" xr2:uid="{8B0D62C9-DA64-4E48-A4F3-C5227673221C}"/>
  </bookViews>
  <sheets>
    <sheet name="Ark1" sheetId="1" r:id="rId1"/>
  </sheets>
  <definedNames>
    <definedName name="_xlnm.Print_Area" localSheetId="0">'Ark1'!$Z$2:$AQ$34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F34" i="1" s="1"/>
  <c r="E33" i="1"/>
  <c r="D33" i="1"/>
  <c r="C33" i="1"/>
  <c r="F33" i="1" s="1"/>
  <c r="E32" i="1"/>
  <c r="D32" i="1"/>
  <c r="C32" i="1"/>
  <c r="F32" i="1" s="1"/>
  <c r="E31" i="1"/>
  <c r="D31" i="1"/>
  <c r="C31" i="1"/>
  <c r="F31" i="1" s="1"/>
  <c r="E30" i="1"/>
  <c r="D30" i="1"/>
  <c r="C30" i="1"/>
  <c r="F30" i="1" s="1"/>
  <c r="E29" i="1"/>
  <c r="D29" i="1"/>
  <c r="C29" i="1"/>
  <c r="F29" i="1" s="1"/>
  <c r="E28" i="1"/>
  <c r="D28" i="1"/>
  <c r="C28" i="1"/>
  <c r="F28" i="1" s="1"/>
  <c r="E27" i="1"/>
  <c r="D27" i="1"/>
  <c r="C27" i="1"/>
  <c r="F27" i="1" s="1"/>
  <c r="E26" i="1"/>
  <c r="D26" i="1"/>
  <c r="C26" i="1"/>
  <c r="E25" i="1"/>
  <c r="D25" i="1"/>
  <c r="C25" i="1"/>
  <c r="E24" i="1"/>
  <c r="D24" i="1"/>
  <c r="C24" i="1"/>
  <c r="E23" i="1"/>
  <c r="D23" i="1"/>
  <c r="C23" i="1"/>
  <c r="E17" i="1"/>
  <c r="D17" i="1"/>
  <c r="C17" i="1"/>
  <c r="F17" i="1" s="1"/>
  <c r="F16" i="1"/>
  <c r="F15" i="1"/>
  <c r="F14" i="1"/>
  <c r="F13" i="1"/>
  <c r="F12" i="1"/>
  <c r="F11" i="1"/>
  <c r="F10" i="1"/>
  <c r="F9" i="1"/>
  <c r="F8" i="1"/>
  <c r="F7" i="1"/>
  <c r="F6" i="1"/>
  <c r="F5" i="1"/>
  <c r="AA17" i="1"/>
  <c r="AA23" i="1"/>
  <c r="AA24" i="1"/>
  <c r="AA25" i="1"/>
  <c r="AA26" i="1"/>
  <c r="AA27" i="1"/>
  <c r="AA28" i="1"/>
  <c r="AD28" i="1" s="1"/>
  <c r="AA29" i="1"/>
  <c r="AA30" i="1"/>
  <c r="AA31" i="1"/>
  <c r="AA32" i="1"/>
  <c r="AA33" i="1"/>
  <c r="AA34" i="1"/>
  <c r="K34" i="1"/>
  <c r="J34" i="1"/>
  <c r="I34" i="1"/>
  <c r="L34" i="1" s="1"/>
  <c r="K33" i="1"/>
  <c r="J33" i="1"/>
  <c r="I33" i="1"/>
  <c r="K32" i="1"/>
  <c r="J32" i="1"/>
  <c r="I32" i="1"/>
  <c r="L32" i="1" s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L24" i="1" s="1"/>
  <c r="K23" i="1"/>
  <c r="J23" i="1"/>
  <c r="I23" i="1"/>
  <c r="K17" i="1"/>
  <c r="J17" i="1"/>
  <c r="I17" i="1"/>
  <c r="L16" i="1"/>
  <c r="L15" i="1"/>
  <c r="L14" i="1"/>
  <c r="L13" i="1"/>
  <c r="L12" i="1"/>
  <c r="L11" i="1"/>
  <c r="L10" i="1"/>
  <c r="L9" i="1"/>
  <c r="L8" i="1"/>
  <c r="L7" i="1"/>
  <c r="L6" i="1"/>
  <c r="L5" i="1"/>
  <c r="AC34" i="1"/>
  <c r="AB34" i="1"/>
  <c r="AC33" i="1"/>
  <c r="AB33" i="1"/>
  <c r="AC32" i="1"/>
  <c r="AB32" i="1"/>
  <c r="AC31" i="1"/>
  <c r="AB31" i="1"/>
  <c r="AC30" i="1"/>
  <c r="AB30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17" i="1"/>
  <c r="AB17" i="1"/>
  <c r="AD16" i="1"/>
  <c r="AD15" i="1"/>
  <c r="AD14" i="1"/>
  <c r="AD13" i="1"/>
  <c r="AD12" i="1"/>
  <c r="AD11" i="1"/>
  <c r="AD10" i="1"/>
  <c r="AD9" i="1"/>
  <c r="AD8" i="1"/>
  <c r="AD7" i="1"/>
  <c r="AD6" i="1"/>
  <c r="AD5" i="1"/>
  <c r="R16" i="1"/>
  <c r="R15" i="1"/>
  <c r="R14" i="1"/>
  <c r="R13" i="1"/>
  <c r="R12" i="1"/>
  <c r="R11" i="1"/>
  <c r="R10" i="1"/>
  <c r="R9" i="1"/>
  <c r="R8" i="1"/>
  <c r="R7" i="1"/>
  <c r="R6" i="1"/>
  <c r="R5" i="1"/>
  <c r="X16" i="1"/>
  <c r="X15" i="1"/>
  <c r="X14" i="1"/>
  <c r="X13" i="1"/>
  <c r="X12" i="1"/>
  <c r="X11" i="1"/>
  <c r="X10" i="1"/>
  <c r="X9" i="1"/>
  <c r="X8" i="1"/>
  <c r="X7" i="1"/>
  <c r="X6" i="1"/>
  <c r="X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U24" i="1"/>
  <c r="U25" i="1"/>
  <c r="U26" i="1"/>
  <c r="U27" i="1"/>
  <c r="U28" i="1"/>
  <c r="U29" i="1"/>
  <c r="U30" i="1"/>
  <c r="U31" i="1"/>
  <c r="U32" i="1"/>
  <c r="U33" i="1"/>
  <c r="U34" i="1"/>
  <c r="U23" i="1"/>
  <c r="U17" i="1"/>
  <c r="Q17" i="1"/>
  <c r="P17" i="1"/>
  <c r="O17" i="1"/>
  <c r="V17" i="1"/>
  <c r="W17" i="1"/>
  <c r="F23" i="1" l="1"/>
  <c r="F24" i="1"/>
  <c r="F25" i="1"/>
  <c r="F26" i="1"/>
  <c r="L28" i="1"/>
  <c r="L33" i="1"/>
  <c r="L29" i="1"/>
  <c r="L31" i="1"/>
  <c r="L26" i="1"/>
  <c r="L25" i="1"/>
  <c r="AD33" i="1"/>
  <c r="X27" i="1"/>
  <c r="AD32" i="1"/>
  <c r="R26" i="1"/>
  <c r="R34" i="1"/>
  <c r="AD29" i="1"/>
  <c r="X31" i="1"/>
  <c r="X29" i="1"/>
  <c r="R25" i="1"/>
  <c r="R33" i="1"/>
  <c r="X28" i="1"/>
  <c r="AD24" i="1"/>
  <c r="AD27" i="1"/>
  <c r="AD31" i="1"/>
  <c r="L23" i="1"/>
  <c r="X23" i="1"/>
  <c r="R23" i="1"/>
  <c r="AD30" i="1"/>
  <c r="L17" i="1"/>
  <c r="L30" i="1"/>
  <c r="L27" i="1"/>
  <c r="R32" i="1"/>
  <c r="R31" i="1"/>
  <c r="R30" i="1"/>
  <c r="R29" i="1"/>
  <c r="R17" i="1"/>
  <c r="AD34" i="1"/>
  <c r="AD26" i="1"/>
  <c r="AD25" i="1"/>
  <c r="AD17" i="1"/>
  <c r="AD23" i="1"/>
  <c r="X24" i="1"/>
  <c r="X30" i="1"/>
  <c r="X25" i="1"/>
  <c r="X17" i="1"/>
  <c r="X34" i="1"/>
  <c r="X33" i="1"/>
  <c r="R27" i="1"/>
  <c r="X26" i="1"/>
  <c r="X32" i="1"/>
  <c r="R24" i="1"/>
  <c r="R28" i="1"/>
</calcChain>
</file>

<file path=xl/sharedStrings.xml><?xml version="1.0" encoding="utf-8"?>
<sst xmlns="http://schemas.openxmlformats.org/spreadsheetml/2006/main" count="170" uniqueCount="18">
  <si>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</si>
  <si>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</si>
  <si>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</si>
  <si>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</si>
  <si>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</si>
  <si>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</si>
  <si>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</si>
  <si>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</si>
  <si>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</si>
  <si>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</si>
  <si>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</si>
  <si>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</si>
  <si>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Eget</t>
  </si>
  <si>
    <t>Kom 1</t>
  </si>
  <si>
    <t>Kom 2</t>
  </si>
  <si>
    <t>Sum</t>
  </si>
  <si>
    <t>Andel
eget</t>
  </si>
  <si>
    <t>Ackumulerade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</si>
</sst>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8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3" fontId="0" fillId="0" borderId="0" xfId="0" applyNumberFormat="1"/>
    <xf numFmtId="3" fontId="0" fillId="0" borderId="1" xfId="0" applyNumberFormat="1" applyBorder="1"/>
    <xf numFmtId="0" fontId="1" fillId="0" borderId="0" xfId="0" applyFont="1"/>
    <xf numFmtId="2" fontId="1" fillId="0" borderId="0" xfId="0" applyNumberFormat="1" applyFont="1"/>
    <xf numFmtId="4" fontId="0" fillId="0" borderId="0" xfId="0" applyNumberFormat="1"/>
    <xf numFmtId="4" fontId="1" fillId="0" borderId="0" xfId="0" applyNumberFormat="1" applyFont="1"/>
    <xf numFmtId="10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" fontId="0" fillId="0" borderId="1" xfId="0" applyNumberFormat="1" applyBorder="1"/>
    <xf numFmtId="4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4" fontId="0" fillId="0" borderId="4" xfId="0" applyNumberFormat="1" applyBorder="1"/>
    <xf numFmtId="10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7BB6-5676-40DC-9BE8-13B2A8016959}">
  <sheetPr>
    <pageSetUpPr fitToPage="1"/>
  </sheetPr>
  <dimension ref="A2:AR35"/>
  <sheetViews>
    <sheetView showGridLines="0" tabSelected="1" workbookViewId="0">
      <selection activeCell="E6" sqref="E6"/>
    </sheetView>
  </sheetViews>
  <sheetFormatPr baseColWidth="10" defaultRowHeight="15" x14ac:dyDescent="0.35"/>
  <cols>
    <col min="1" max="1" width="6.69921875" customWidth="1"/>
    <col min="2" max="2" width="7.69921875" customWidth="1"/>
    <col min="7" max="7" width="6.69921875" customWidth="1"/>
    <col min="8" max="8" width="7.69921875" customWidth="1"/>
    <col min="13" max="13" width="6.69921875" customWidth="1"/>
    <col min="14" max="14" width="7.69921875" customWidth="1"/>
    <col min="19" max="19" width="6.69921875" customWidth="1"/>
    <col min="20" max="20" width="7.69921875" customWidth="1"/>
    <col min="25" max="25" width="6.69921875" customWidth="1"/>
    <col min="26" max="26" width="7.69921875" customWidth="1"/>
    <col min="44" max="44" width="6.69921875" customWidth="1"/>
  </cols>
  <sheetData>
    <row r="2" spans="1:44" ht="15.6" thickBot="1" x14ac:dyDescent="0.4">
      <c r="B2" s="2">
        <v>2026</v>
      </c>
      <c r="C2" s="4"/>
      <c r="D2" s="1"/>
      <c r="E2" s="1"/>
      <c r="F2" s="1"/>
      <c r="H2" s="2">
        <v>2025</v>
      </c>
      <c r="I2" s="4"/>
      <c r="J2" s="1"/>
      <c r="K2" s="1"/>
      <c r="L2" s="1"/>
      <c r="N2" s="2">
        <v>2024</v>
      </c>
      <c r="O2" s="4"/>
      <c r="P2" s="1"/>
      <c r="Q2" s="1"/>
      <c r="R2" s="1"/>
      <c r="T2" s="2">
        <v>2023</v>
      </c>
      <c r="U2" s="1"/>
      <c r="V2" s="1"/>
      <c r="W2" s="1"/>
      <c r="X2" s="1"/>
      <c r="Z2" s="2">
        <v>2022</v>
      </c>
      <c r="AA2" s="1"/>
      <c r="AB2" s="1"/>
      <c r="AC2" s="1"/>
      <c r="AD2" s="1"/>
    </row>
    <row r="3" spans="1:44" x14ac:dyDescent="0.35">
      <c r="C3" s="3"/>
      <c r="I3" s="3"/>
      <c r="O3" s="3"/>
    </row>
    <row r="4" spans="1:44" ht="30" x14ac:dyDescent="0.35">
      <c r="A4" s="11"/>
      <c r="B4" s="11"/>
      <c r="C4" s="15" t="s">
        <v>12</v>
      </c>
      <c r="D4" s="10" t="s">
        <v>13</v>
      </c>
      <c r="E4" s="10" t="s">
        <v>14</v>
      </c>
      <c r="F4" s="12" t="s">
        <v>16</v>
      </c>
      <c r="G4" s="11"/>
      <c r="H4" s="11"/>
      <c r="I4" s="15" t="s">
        <v>12</v>
      </c>
      <c r="J4" s="10" t="s">
        <v>13</v>
      </c>
      <c r="K4" s="10" t="s">
        <v>14</v>
      </c>
      <c r="L4" s="12" t="s">
        <v>16</v>
      </c>
      <c r="M4" s="11"/>
      <c r="N4" s="11"/>
      <c r="O4" s="15" t="s">
        <v>12</v>
      </c>
      <c r="P4" s="10" t="s">
        <v>13</v>
      </c>
      <c r="Q4" s="10" t="s">
        <v>14</v>
      </c>
      <c r="R4" s="12" t="s">
        <v>16</v>
      </c>
      <c r="S4" s="11"/>
      <c r="T4" s="11"/>
      <c r="U4" s="10" t="s">
        <v>12</v>
      </c>
      <c r="V4" s="10" t="s">
        <v>13</v>
      </c>
      <c r="W4" s="10" t="s">
        <v>14</v>
      </c>
      <c r="X4" s="12" t="s">
        <v>16</v>
      </c>
      <c r="Y4" s="11"/>
      <c r="AA4" s="10" t="s">
        <v>12</v>
      </c>
      <c r="AB4" s="10" t="s">
        <v>13</v>
      </c>
      <c r="AC4" s="10" t="s">
        <v>14</v>
      </c>
      <c r="AD4" s="12" t="s">
        <v>16</v>
      </c>
      <c r="AR4" s="11"/>
    </row>
    <row r="5" spans="1:44" ht="15.75" customHeight="1" x14ac:dyDescent="0.35">
      <c r="B5" t="s">
        <v>0</v>
      </c>
      <c r="C5" s="7">
        <v>277.55500000000001</v>
      </c>
      <c r="D5" s="7">
        <v>105.384</v>
      </c>
      <c r="E5" s="7">
        <v>54.959000000000003</v>
      </c>
      <c r="F5" s="9">
        <f t="shared" ref="F5:F16" si="0">IF(C5=0,0,C5/SUM(C5:E5))</f>
        <v>0.63383481998090874</v>
      </c>
      <c r="H5" t="s">
        <v>0</v>
      </c>
      <c r="I5" s="7">
        <v>601.024</v>
      </c>
      <c r="J5" s="7">
        <v>1E-3</v>
      </c>
      <c r="K5" s="7">
        <v>0.25</v>
      </c>
      <c r="L5" s="9">
        <f t="shared" ref="L5:L16" si="1">IF(I5=0,0,I5/SUM(I5:K5))</f>
        <v>0.99958255373996929</v>
      </c>
      <c r="N5" t="s">
        <v>0</v>
      </c>
      <c r="O5" s="7">
        <v>512.30899999999997</v>
      </c>
      <c r="P5" s="7">
        <v>0.745</v>
      </c>
      <c r="Q5" s="7">
        <v>0</v>
      </c>
      <c r="R5" s="9">
        <f t="shared" ref="R5:R16" si="2">IF(O5=0,0,O5/SUM(O5:Q5))</f>
        <v>0.99854791113605978</v>
      </c>
      <c r="T5" t="s">
        <v>0</v>
      </c>
      <c r="U5" s="7">
        <v>514.29700000000003</v>
      </c>
      <c r="V5" s="7">
        <v>0</v>
      </c>
      <c r="W5" s="7">
        <v>0.78800000000000003</v>
      </c>
      <c r="X5" s="9">
        <f t="shared" ref="X5:X16" si="3">IF(U5=0,0,U5/SUM(U5:W5))</f>
        <v>0.99847015541124273</v>
      </c>
      <c r="Z5" t="s">
        <v>0</v>
      </c>
      <c r="AA5" s="7">
        <v>534</v>
      </c>
      <c r="AB5" s="7">
        <v>2.8000000000000001E-2</v>
      </c>
      <c r="AC5" s="7">
        <v>1.4450000000000001</v>
      </c>
      <c r="AD5" s="9">
        <f t="shared" ref="AD5:AD17" si="4">IF(AA5=0,0,AA5/SUM(AA5:AC5))</f>
        <v>0.99724916102212424</v>
      </c>
      <c r="AF5" s="7"/>
      <c r="AG5" s="7"/>
      <c r="AH5" s="7"/>
    </row>
    <row r="6" spans="1:44" ht="15.75" customHeight="1" x14ac:dyDescent="0.35">
      <c r="B6" s="16" t="s">
        <v>1</v>
      </c>
      <c r="C6" s="17">
        <v>124.745</v>
      </c>
      <c r="D6" s="17">
        <v>154.68799999999999</v>
      </c>
      <c r="E6" s="17">
        <v>81.960999999999999</v>
      </c>
      <c r="F6" s="18">
        <f t="shared" si="0"/>
        <v>0.34517728573246925</v>
      </c>
      <c r="H6" s="16" t="s">
        <v>1</v>
      </c>
      <c r="I6" s="17">
        <v>548.21699999999998</v>
      </c>
      <c r="J6" s="17">
        <v>1.0999999999999999E-2</v>
      </c>
      <c r="K6" s="17">
        <v>6.4000000000000001E-2</v>
      </c>
      <c r="L6" s="18">
        <f t="shared" si="1"/>
        <v>0.99986321157339531</v>
      </c>
      <c r="N6" s="16" t="s">
        <v>1</v>
      </c>
      <c r="O6" s="17">
        <v>462.18799999999999</v>
      </c>
      <c r="P6" s="17">
        <v>0.51500000000000001</v>
      </c>
      <c r="Q6" s="17">
        <v>0</v>
      </c>
      <c r="R6" s="18">
        <f t="shared" si="2"/>
        <v>0.99888697501420998</v>
      </c>
      <c r="T6" t="s">
        <v>1</v>
      </c>
      <c r="U6" s="7">
        <v>493.53</v>
      </c>
      <c r="V6" s="7">
        <v>0</v>
      </c>
      <c r="W6" s="7">
        <v>0.66500000000000004</v>
      </c>
      <c r="X6" s="9">
        <f t="shared" si="3"/>
        <v>0.99865437732069318</v>
      </c>
      <c r="Z6" t="s">
        <v>1</v>
      </c>
      <c r="AA6" s="7">
        <v>470.90499999999997</v>
      </c>
      <c r="AB6" s="7">
        <v>0</v>
      </c>
      <c r="AC6" s="7">
        <v>0.17799999999999999</v>
      </c>
      <c r="AD6" s="9">
        <f t="shared" si="4"/>
        <v>0.99962214726491938</v>
      </c>
      <c r="AG6" s="7"/>
      <c r="AH6" s="7"/>
    </row>
    <row r="7" spans="1:44" ht="15.75" customHeight="1" x14ac:dyDescent="0.35">
      <c r="B7" s="16" t="s">
        <v>2</v>
      </c>
      <c r="C7" s="17">
        <v>248.34</v>
      </c>
      <c r="D7" s="17">
        <v>89.960999999999999</v>
      </c>
      <c r="E7" s="17">
        <v>63.93</v>
      </c>
      <c r="F7" s="18">
        <f t="shared" si="0"/>
        <v>0.61740641571634214</v>
      </c>
      <c r="H7" s="16" t="s">
        <v>2</v>
      </c>
      <c r="I7" s="17">
        <v>754.10799999999995</v>
      </c>
      <c r="J7" s="17">
        <v>0.11</v>
      </c>
      <c r="K7" s="17">
        <v>5.2999999999999999E-2</v>
      </c>
      <c r="L7" s="18">
        <f t="shared" si="1"/>
        <v>0.99978389729951167</v>
      </c>
      <c r="N7" s="16" t="s">
        <v>2</v>
      </c>
      <c r="O7" s="17">
        <v>594.89400000000001</v>
      </c>
      <c r="P7" s="17">
        <v>0.57099999999999995</v>
      </c>
      <c r="Q7" s="17">
        <v>1E-3</v>
      </c>
      <c r="R7" s="18">
        <f t="shared" si="2"/>
        <v>0.99903940779154476</v>
      </c>
      <c r="T7" t="s">
        <v>2</v>
      </c>
      <c r="U7" s="7">
        <v>538.36099999999999</v>
      </c>
      <c r="V7" s="7">
        <v>0</v>
      </c>
      <c r="W7" s="7">
        <v>0.65600000000000003</v>
      </c>
      <c r="X7" s="9">
        <f t="shared" si="3"/>
        <v>0.99878296973935898</v>
      </c>
      <c r="Z7" t="s">
        <v>2</v>
      </c>
      <c r="AA7" s="7">
        <v>507.43099999999998</v>
      </c>
      <c r="AB7" s="7">
        <v>0</v>
      </c>
      <c r="AC7" s="7">
        <v>0.124</v>
      </c>
      <c r="AD7" s="9">
        <f t="shared" si="4"/>
        <v>0.99975569150141363</v>
      </c>
      <c r="AG7" s="7"/>
      <c r="AH7" s="7"/>
    </row>
    <row r="8" spans="1:44" ht="15.75" customHeight="1" x14ac:dyDescent="0.35">
      <c r="B8" s="16" t="s">
        <v>3</v>
      </c>
      <c r="C8" s="17">
        <v>182.53899999999999</v>
      </c>
      <c r="D8" s="17">
        <v>175.55</v>
      </c>
      <c r="E8" s="17">
        <v>153.119</v>
      </c>
      <c r="F8" s="18">
        <f t="shared" si="0"/>
        <v>0.35707383296036055</v>
      </c>
      <c r="H8" s="16" t="s">
        <v>3</v>
      </c>
      <c r="I8" s="17">
        <v>686.92200000000003</v>
      </c>
      <c r="J8" s="17">
        <v>0.10199999999999999</v>
      </c>
      <c r="K8" s="17">
        <v>4.7E-2</v>
      </c>
      <c r="L8" s="18">
        <f t="shared" si="1"/>
        <v>0.99978313740501346</v>
      </c>
      <c r="N8" s="16" t="s">
        <v>3</v>
      </c>
      <c r="O8" s="17">
        <v>959.10900000000004</v>
      </c>
      <c r="P8" s="17">
        <v>0.497</v>
      </c>
      <c r="Q8" s="17">
        <v>0</v>
      </c>
      <c r="R8" s="18">
        <f t="shared" si="2"/>
        <v>0.99948207910329867</v>
      </c>
      <c r="T8" t="s">
        <v>3</v>
      </c>
      <c r="U8" s="7">
        <v>13.236000000000001</v>
      </c>
      <c r="V8" s="7">
        <v>0</v>
      </c>
      <c r="W8" s="7">
        <v>22.5</v>
      </c>
      <c r="X8" s="9">
        <f t="shared" si="3"/>
        <v>0.37038280725319006</v>
      </c>
      <c r="Z8" t="s">
        <v>3</v>
      </c>
      <c r="AA8" s="7">
        <v>708.91899999999998</v>
      </c>
      <c r="AB8" s="7">
        <v>0</v>
      </c>
      <c r="AC8" s="7">
        <v>6.6000000000000003E-2</v>
      </c>
      <c r="AD8" s="9">
        <f t="shared" si="4"/>
        <v>0.99990690917297254</v>
      </c>
      <c r="AG8" s="7"/>
      <c r="AH8" s="7"/>
    </row>
    <row r="9" spans="1:44" ht="15.75" customHeight="1" x14ac:dyDescent="0.35">
      <c r="B9" s="16" t="s">
        <v>4</v>
      </c>
      <c r="C9" s="17"/>
      <c r="D9" s="17"/>
      <c r="E9" s="17"/>
      <c r="F9" s="18">
        <f t="shared" si="0"/>
        <v>0</v>
      </c>
      <c r="H9" s="16" t="s">
        <v>4</v>
      </c>
      <c r="I9" s="17">
        <v>570.55600000000004</v>
      </c>
      <c r="J9" s="17">
        <v>0.06</v>
      </c>
      <c r="K9" s="17"/>
      <c r="L9" s="18">
        <f t="shared" si="1"/>
        <v>0.99989485047737892</v>
      </c>
      <c r="N9" s="16" t="s">
        <v>4</v>
      </c>
      <c r="O9" s="17">
        <v>926.42499999999995</v>
      </c>
      <c r="P9" s="17">
        <v>0.91200000000000003</v>
      </c>
      <c r="Q9" s="17">
        <v>1.6E-2</v>
      </c>
      <c r="R9" s="18">
        <f t="shared" si="2"/>
        <v>0.99899930231529954</v>
      </c>
      <c r="T9" t="s">
        <v>4</v>
      </c>
      <c r="U9" s="7">
        <v>930.95799999999997</v>
      </c>
      <c r="V9" s="7">
        <v>0</v>
      </c>
      <c r="W9" s="7">
        <v>0.47299999999999998</v>
      </c>
      <c r="X9" s="9">
        <f t="shared" si="3"/>
        <v>0.99949217923818301</v>
      </c>
      <c r="Z9" t="s">
        <v>4</v>
      </c>
      <c r="AA9" s="7">
        <v>806.40099999999995</v>
      </c>
      <c r="AB9" s="7">
        <v>0</v>
      </c>
      <c r="AC9" s="7">
        <v>1.349</v>
      </c>
      <c r="AD9" s="9">
        <f t="shared" si="4"/>
        <v>0.99832992881460847</v>
      </c>
      <c r="AG9" s="7"/>
      <c r="AH9" s="7"/>
    </row>
    <row r="10" spans="1:44" ht="15.75" customHeight="1" x14ac:dyDescent="0.35">
      <c r="B10" s="16" t="s">
        <v>5</v>
      </c>
      <c r="C10" s="17"/>
      <c r="D10" s="17"/>
      <c r="E10" s="17"/>
      <c r="F10" s="18">
        <f t="shared" si="0"/>
        <v>0</v>
      </c>
      <c r="H10" s="16" t="s">
        <v>5</v>
      </c>
      <c r="I10" s="17">
        <v>521.80499999999995</v>
      </c>
      <c r="J10" s="17">
        <v>1.488</v>
      </c>
      <c r="K10" s="17"/>
      <c r="L10" s="18">
        <f t="shared" si="1"/>
        <v>0.99715646874695429</v>
      </c>
      <c r="N10" s="16" t="s">
        <v>5</v>
      </c>
      <c r="O10" s="17">
        <v>801.92700000000002</v>
      </c>
      <c r="P10" s="17">
        <v>0.41099999999999998</v>
      </c>
      <c r="Q10" s="17">
        <v>7.0000000000000001E-3</v>
      </c>
      <c r="R10" s="18">
        <f t="shared" si="2"/>
        <v>0.99947902710180792</v>
      </c>
      <c r="T10" t="s">
        <v>5</v>
      </c>
      <c r="U10" s="7">
        <v>834.34400000000005</v>
      </c>
      <c r="V10" s="7">
        <v>0.65800000000000003</v>
      </c>
      <c r="W10" s="7">
        <v>45.02</v>
      </c>
      <c r="X10" s="9">
        <f t="shared" si="3"/>
        <v>0.9480944794561954</v>
      </c>
      <c r="Z10" t="s">
        <v>5</v>
      </c>
      <c r="AA10" s="7">
        <v>975.74300000000005</v>
      </c>
      <c r="AB10" s="7">
        <v>0</v>
      </c>
      <c r="AC10" s="7">
        <v>1.2669999999999999</v>
      </c>
      <c r="AD10" s="9">
        <f t="shared" si="4"/>
        <v>0.99870318625193188</v>
      </c>
      <c r="AG10" s="7"/>
      <c r="AH10" s="7"/>
    </row>
    <row r="11" spans="1:44" ht="15.75" customHeight="1" x14ac:dyDescent="0.35">
      <c r="B11" s="16" t="s">
        <v>6</v>
      </c>
      <c r="C11" s="17"/>
      <c r="D11" s="17"/>
      <c r="E11" s="17"/>
      <c r="F11" s="18">
        <f t="shared" si="0"/>
        <v>0</v>
      </c>
      <c r="H11" s="16" t="s">
        <v>6</v>
      </c>
      <c r="I11" s="17">
        <v>623.35</v>
      </c>
      <c r="J11" s="17">
        <v>1.2589999999999999</v>
      </c>
      <c r="K11" s="17"/>
      <c r="L11" s="18">
        <f t="shared" si="1"/>
        <v>0.99798433900247996</v>
      </c>
      <c r="N11" s="16" t="s">
        <v>6</v>
      </c>
      <c r="O11" s="17">
        <v>698.78399999999999</v>
      </c>
      <c r="P11" s="17">
        <v>67.596999999999994</v>
      </c>
      <c r="Q11" s="17">
        <v>15.38</v>
      </c>
      <c r="R11" s="18">
        <f t="shared" si="2"/>
        <v>0.89385886479371579</v>
      </c>
      <c r="T11" t="s">
        <v>6</v>
      </c>
      <c r="U11" s="7">
        <v>747.88300000000004</v>
      </c>
      <c r="V11" s="7">
        <v>5.0000000000000001E-3</v>
      </c>
      <c r="W11" s="7">
        <v>4.3129999999999997</v>
      </c>
      <c r="X11" s="9">
        <f t="shared" si="3"/>
        <v>0.99425951308227456</v>
      </c>
      <c r="Z11" t="s">
        <v>6</v>
      </c>
      <c r="AA11" s="7">
        <v>931.15700000000004</v>
      </c>
      <c r="AB11" s="7">
        <v>0</v>
      </c>
      <c r="AC11" s="7">
        <v>1.7250000000000001</v>
      </c>
      <c r="AD11" s="9">
        <f t="shared" si="4"/>
        <v>0.99815089153826531</v>
      </c>
      <c r="AG11" s="7"/>
      <c r="AH11" s="7"/>
    </row>
    <row r="12" spans="1:44" ht="15.75" customHeight="1" x14ac:dyDescent="0.35">
      <c r="B12" s="16" t="s">
        <v>7</v>
      </c>
      <c r="C12" s="17"/>
      <c r="D12" s="17"/>
      <c r="E12" s="17"/>
      <c r="F12" s="18">
        <f t="shared" si="0"/>
        <v>0</v>
      </c>
      <c r="H12" s="16" t="s">
        <v>7</v>
      </c>
      <c r="I12" s="17">
        <v>550.06100000000004</v>
      </c>
      <c r="J12" s="17">
        <v>22.375</v>
      </c>
      <c r="K12" s="17"/>
      <c r="L12" s="18">
        <f t="shared" si="1"/>
        <v>0.96091266097869454</v>
      </c>
      <c r="N12" s="16" t="s">
        <v>7</v>
      </c>
      <c r="O12" s="17">
        <v>688.34</v>
      </c>
      <c r="P12" s="17">
        <v>0.501</v>
      </c>
      <c r="Q12" s="17">
        <v>8.8999999999999996E-2</v>
      </c>
      <c r="R12" s="18">
        <f t="shared" si="2"/>
        <v>0.99914359949486886</v>
      </c>
      <c r="T12" t="s">
        <v>7</v>
      </c>
      <c r="U12" s="7">
        <v>660.60299999999995</v>
      </c>
      <c r="V12" s="7">
        <v>4.0000000000000001E-3</v>
      </c>
      <c r="W12" s="7">
        <v>0</v>
      </c>
      <c r="X12" s="9">
        <f t="shared" si="3"/>
        <v>0.99999394496273875</v>
      </c>
      <c r="Z12" t="s">
        <v>7</v>
      </c>
      <c r="AA12" s="7">
        <v>659.39300000000003</v>
      </c>
      <c r="AB12" s="7">
        <v>0</v>
      </c>
      <c r="AC12" s="7">
        <v>1.6</v>
      </c>
      <c r="AD12" s="9">
        <f t="shared" si="4"/>
        <v>0.99757939947926833</v>
      </c>
      <c r="AG12" s="7"/>
      <c r="AH12" s="7"/>
    </row>
    <row r="13" spans="1:44" ht="15.75" customHeight="1" x14ac:dyDescent="0.35">
      <c r="B13" s="16" t="s">
        <v>8</v>
      </c>
      <c r="C13" s="17"/>
      <c r="D13" s="17"/>
      <c r="E13" s="17"/>
      <c r="F13" s="18">
        <f t="shared" si="0"/>
        <v>0</v>
      </c>
      <c r="H13" s="16" t="s">
        <v>8</v>
      </c>
      <c r="I13" s="17">
        <v>486.32100000000003</v>
      </c>
      <c r="J13" s="17">
        <v>22.614000000000001</v>
      </c>
      <c r="K13" s="17"/>
      <c r="L13" s="18">
        <f t="shared" si="1"/>
        <v>0.95556603495534798</v>
      </c>
      <c r="N13" s="16" t="s">
        <v>8</v>
      </c>
      <c r="O13" s="17">
        <v>594.47799999999995</v>
      </c>
      <c r="P13" s="17">
        <v>0.159</v>
      </c>
      <c r="Q13" s="17">
        <v>5.0000000000000001E-3</v>
      </c>
      <c r="R13" s="18">
        <f t="shared" si="2"/>
        <v>0.99972420380666016</v>
      </c>
      <c r="T13" t="s">
        <v>8</v>
      </c>
      <c r="U13" s="7">
        <v>417.43700000000001</v>
      </c>
      <c r="V13" s="7">
        <v>0.216</v>
      </c>
      <c r="W13" s="7">
        <v>0.106</v>
      </c>
      <c r="X13" s="9">
        <f t="shared" si="3"/>
        <v>0.99922922067507824</v>
      </c>
      <c r="Z13" t="s">
        <v>8</v>
      </c>
      <c r="AA13" s="7">
        <v>599.68899999999996</v>
      </c>
      <c r="AB13" s="7">
        <v>0</v>
      </c>
      <c r="AC13" s="7">
        <v>1.2689999999999999</v>
      </c>
      <c r="AD13" s="9">
        <f t="shared" si="4"/>
        <v>0.99788837156673182</v>
      </c>
      <c r="AG13" s="7"/>
      <c r="AH13" s="7"/>
    </row>
    <row r="14" spans="1:44" ht="15.75" customHeight="1" x14ac:dyDescent="0.35">
      <c r="B14" s="16" t="s">
        <v>9</v>
      </c>
      <c r="C14" s="17"/>
      <c r="D14" s="17"/>
      <c r="E14" s="17"/>
      <c r="F14" s="18">
        <f t="shared" si="0"/>
        <v>0</v>
      </c>
      <c r="H14" s="16" t="s">
        <v>9</v>
      </c>
      <c r="I14" s="17">
        <v>477.05099999999999</v>
      </c>
      <c r="J14" s="17">
        <v>0.105</v>
      </c>
      <c r="K14" s="17"/>
      <c r="L14" s="18">
        <f t="shared" si="1"/>
        <v>0.99977994618112309</v>
      </c>
      <c r="N14" s="16" t="s">
        <v>9</v>
      </c>
      <c r="O14" s="17">
        <v>544.02</v>
      </c>
      <c r="P14" s="17">
        <v>0.41299999999999998</v>
      </c>
      <c r="Q14" s="17">
        <v>0</v>
      </c>
      <c r="R14" s="18">
        <f t="shared" si="2"/>
        <v>0.99924141262561228</v>
      </c>
      <c r="T14" t="s">
        <v>9</v>
      </c>
      <c r="U14" s="7">
        <v>498.32</v>
      </c>
      <c r="V14" s="7">
        <v>1.0069999999999999</v>
      </c>
      <c r="W14" s="7">
        <v>6.0000000000000001E-3</v>
      </c>
      <c r="X14" s="9">
        <f t="shared" si="3"/>
        <v>0.99797129370580362</v>
      </c>
      <c r="Z14" t="s">
        <v>9</v>
      </c>
      <c r="AA14" s="7">
        <v>570.14300000000003</v>
      </c>
      <c r="AB14" s="7">
        <v>0</v>
      </c>
      <c r="AC14" s="7">
        <v>1.2230000000000001</v>
      </c>
      <c r="AD14" s="9">
        <f t="shared" si="4"/>
        <v>0.99785951561696018</v>
      </c>
      <c r="AG14" s="7"/>
      <c r="AH14" s="7"/>
    </row>
    <row r="15" spans="1:44" ht="15.75" customHeight="1" x14ac:dyDescent="0.35">
      <c r="B15" s="16" t="s">
        <v>10</v>
      </c>
      <c r="C15" s="17"/>
      <c r="D15" s="17"/>
      <c r="E15" s="17"/>
      <c r="F15" s="18">
        <f t="shared" si="0"/>
        <v>0</v>
      </c>
      <c r="H15" s="16" t="s">
        <v>10</v>
      </c>
      <c r="I15" s="17">
        <v>455.755</v>
      </c>
      <c r="J15" s="17">
        <v>1.2E-2</v>
      </c>
      <c r="K15" s="17"/>
      <c r="L15" s="18">
        <f t="shared" si="1"/>
        <v>0.99997367075720711</v>
      </c>
      <c r="N15" s="16" t="s">
        <v>10</v>
      </c>
      <c r="O15" s="17">
        <v>513.96900000000005</v>
      </c>
      <c r="P15" s="17">
        <v>0.23200000000000001</v>
      </c>
      <c r="Q15" s="17">
        <v>7.0000000000000007E-2</v>
      </c>
      <c r="R15" s="18">
        <f t="shared" si="2"/>
        <v>0.99941276097621679</v>
      </c>
      <c r="T15" t="s">
        <v>10</v>
      </c>
      <c r="U15" s="7">
        <v>394.17500000000001</v>
      </c>
      <c r="V15" s="7">
        <v>1.0209999999999999</v>
      </c>
      <c r="W15" s="7">
        <v>1E-3</v>
      </c>
      <c r="X15" s="9">
        <f t="shared" si="3"/>
        <v>0.99741394798037442</v>
      </c>
      <c r="Z15" t="s">
        <v>10</v>
      </c>
      <c r="AA15" s="7">
        <v>523.995</v>
      </c>
      <c r="AB15" s="7">
        <v>0</v>
      </c>
      <c r="AC15" s="7">
        <v>1.1140000000000001</v>
      </c>
      <c r="AD15" s="9">
        <f t="shared" si="4"/>
        <v>0.99787853569449381</v>
      </c>
      <c r="AG15" s="7"/>
      <c r="AH15" s="7"/>
    </row>
    <row r="16" spans="1:44" ht="15.75" customHeight="1" thickBot="1" x14ac:dyDescent="0.4">
      <c r="B16" s="19" t="s">
        <v>11</v>
      </c>
      <c r="C16" s="20"/>
      <c r="D16" s="20"/>
      <c r="E16" s="20"/>
      <c r="F16" s="21">
        <f t="shared" si="0"/>
        <v>0</v>
      </c>
      <c r="H16" s="19" t="s">
        <v>11</v>
      </c>
      <c r="I16" s="20">
        <v>440.62900000000002</v>
      </c>
      <c r="J16" s="20">
        <v>2.0920000000000001</v>
      </c>
      <c r="K16" s="20"/>
      <c r="L16" s="21">
        <f t="shared" si="1"/>
        <v>0.99527467637631828</v>
      </c>
      <c r="N16" s="19" t="s">
        <v>11</v>
      </c>
      <c r="O16" s="20">
        <v>563.13300000000004</v>
      </c>
      <c r="P16" s="20">
        <v>0</v>
      </c>
      <c r="Q16" s="20">
        <v>6.8000000000000005E-2</v>
      </c>
      <c r="R16" s="21">
        <f t="shared" si="2"/>
        <v>0.99987926157801565</v>
      </c>
      <c r="T16" t="s">
        <v>11</v>
      </c>
      <c r="U16" s="7">
        <v>590.78700000000003</v>
      </c>
      <c r="V16" s="7">
        <v>0.438</v>
      </c>
      <c r="W16" s="7">
        <v>0</v>
      </c>
      <c r="X16" s="9">
        <f t="shared" si="3"/>
        <v>0.99925916529240144</v>
      </c>
      <c r="Z16" t="s">
        <v>11</v>
      </c>
      <c r="AA16" s="7">
        <v>526.476</v>
      </c>
      <c r="AB16" s="7">
        <v>0</v>
      </c>
      <c r="AC16" s="7">
        <v>0.89400000000000002</v>
      </c>
      <c r="AD16" s="9">
        <f t="shared" si="4"/>
        <v>0.99830479549462425</v>
      </c>
      <c r="AG16" s="7"/>
      <c r="AH16" s="7"/>
    </row>
    <row r="17" spans="1:44" ht="15.75" customHeight="1" x14ac:dyDescent="0.35">
      <c r="B17" s="5" t="s">
        <v>15</v>
      </c>
      <c r="C17" s="8">
        <f>SUM(C5:C16)</f>
        <v>833.17899999999997</v>
      </c>
      <c r="D17" s="8">
        <f t="shared" ref="D17:E17" si="5">SUM(D5:D16)</f>
        <v>525.58300000000008</v>
      </c>
      <c r="E17" s="8">
        <f t="shared" si="5"/>
        <v>353.96900000000005</v>
      </c>
      <c r="F17" s="9">
        <f>IF(C17=0,0,C17/SUM(C17:E17))</f>
        <v>0.48646226406832122</v>
      </c>
      <c r="H17" s="5" t="s">
        <v>15</v>
      </c>
      <c r="I17" s="8">
        <f>SUM(I5:I16)</f>
        <v>6715.799</v>
      </c>
      <c r="J17" s="8">
        <f t="shared" ref="J17:K17" si="6">SUM(J5:J16)</f>
        <v>50.228999999999992</v>
      </c>
      <c r="K17" s="8">
        <f t="shared" si="6"/>
        <v>0.41399999999999998</v>
      </c>
      <c r="L17" s="9">
        <f>IF(I17=0,0,I17/SUM(I17:K17))</f>
        <v>0.9925155643098692</v>
      </c>
      <c r="N17" s="5" t="s">
        <v>15</v>
      </c>
      <c r="O17" s="8">
        <f>SUM(O5:O16)</f>
        <v>7859.576</v>
      </c>
      <c r="P17" s="8">
        <f t="shared" ref="P17" si="7">SUM(P5:P16)</f>
        <v>72.552999999999997</v>
      </c>
      <c r="Q17" s="8">
        <f t="shared" ref="Q17" si="8">SUM(Q5:Q16)</f>
        <v>15.636000000000001</v>
      </c>
      <c r="R17" s="9">
        <f>IF(O17=0,0,O17/SUM(O17:Q17))</f>
        <v>0.98890392456243981</v>
      </c>
      <c r="T17" s="5" t="s">
        <v>15</v>
      </c>
      <c r="U17" s="8">
        <f>SUM(U5:U16)</f>
        <v>6633.9310000000005</v>
      </c>
      <c r="V17" s="8">
        <f t="shared" ref="V17:W17" si="9">SUM(V5:V16)</f>
        <v>3.3489999999999998</v>
      </c>
      <c r="W17" s="8">
        <f t="shared" si="9"/>
        <v>74.528000000000006</v>
      </c>
      <c r="X17" s="9">
        <f>IF(U17=0,0,U17/SUM(U17:W17))</f>
        <v>0.98839701612441833</v>
      </c>
      <c r="Z17" s="5" t="s">
        <v>15</v>
      </c>
      <c r="AA17" s="8">
        <f>SUM(AA5:AA16)</f>
        <v>7814.2519999999995</v>
      </c>
      <c r="AB17" s="8">
        <f t="shared" ref="AB17" si="10">SUM(AB5:AB16)</f>
        <v>2.8000000000000001E-2</v>
      </c>
      <c r="AC17" s="8">
        <f t="shared" ref="AC17" si="11">SUM(AC5:AC16)</f>
        <v>12.254000000000001</v>
      </c>
      <c r="AD17" s="9">
        <f t="shared" si="4"/>
        <v>0.99843072297392432</v>
      </c>
    </row>
    <row r="18" spans="1:44" x14ac:dyDescent="0.35">
      <c r="C18" s="7"/>
      <c r="D18" s="7"/>
      <c r="E18" s="7"/>
      <c r="I18" s="7"/>
      <c r="J18" s="7"/>
      <c r="K18" s="7"/>
      <c r="O18" s="7"/>
      <c r="P18" s="7"/>
      <c r="Q18" s="7"/>
      <c r="U18" s="7"/>
      <c r="V18" s="7"/>
      <c r="W18" s="7"/>
      <c r="AA18" s="7"/>
      <c r="AB18" s="7"/>
      <c r="AC18" s="7"/>
    </row>
    <row r="19" spans="1:44" x14ac:dyDescent="0.35">
      <c r="C19" s="7"/>
      <c r="D19" s="7"/>
      <c r="E19" s="7"/>
      <c r="I19" s="7"/>
      <c r="J19" s="7"/>
      <c r="K19" s="7"/>
      <c r="O19" s="7"/>
      <c r="P19" s="7"/>
      <c r="Q19" s="7"/>
      <c r="U19" s="7"/>
      <c r="V19" s="7"/>
      <c r="W19" s="7"/>
      <c r="AA19" s="7"/>
      <c r="AB19" s="7"/>
      <c r="AC19" s="7"/>
    </row>
    <row r="20" spans="1:44" ht="15.6" thickBot="1" x14ac:dyDescent="0.4">
      <c r="B20" s="2" t="s">
        <v>17</v>
      </c>
      <c r="C20" s="13"/>
      <c r="D20" s="13"/>
      <c r="E20" s="13"/>
      <c r="F20" s="1"/>
      <c r="H20" s="2" t="s">
        <v>17</v>
      </c>
      <c r="I20" s="13"/>
      <c r="J20" s="13"/>
      <c r="K20" s="13"/>
      <c r="L20" s="1"/>
      <c r="N20" s="2" t="s">
        <v>17</v>
      </c>
      <c r="O20" s="13"/>
      <c r="P20" s="13"/>
      <c r="Q20" s="13"/>
      <c r="R20" s="1"/>
      <c r="T20" s="2" t="s">
        <v>17</v>
      </c>
      <c r="U20" s="13"/>
      <c r="V20" s="13"/>
      <c r="W20" s="13"/>
      <c r="X20" s="1"/>
      <c r="Z20" s="2" t="s">
        <v>17</v>
      </c>
      <c r="AA20" s="13"/>
      <c r="AB20" s="13"/>
      <c r="AC20" s="13"/>
      <c r="AD20" s="1"/>
    </row>
    <row r="21" spans="1:44" x14ac:dyDescent="0.35">
      <c r="C21" s="7"/>
      <c r="D21" s="7"/>
      <c r="E21" s="7"/>
      <c r="I21" s="7"/>
      <c r="J21" s="7"/>
      <c r="K21" s="7"/>
      <c r="O21" s="7"/>
      <c r="P21" s="7"/>
      <c r="Q21" s="7"/>
      <c r="U21" s="7"/>
      <c r="V21" s="7"/>
      <c r="W21" s="7"/>
      <c r="AA21" s="7"/>
      <c r="AB21" s="7"/>
      <c r="AC21" s="7"/>
    </row>
    <row r="22" spans="1:44" ht="30" x14ac:dyDescent="0.35">
      <c r="A22" s="11"/>
      <c r="B22" s="11"/>
      <c r="C22" s="14" t="s">
        <v>12</v>
      </c>
      <c r="D22" s="14" t="s">
        <v>13</v>
      </c>
      <c r="E22" s="14" t="s">
        <v>14</v>
      </c>
      <c r="F22" s="12" t="s">
        <v>16</v>
      </c>
      <c r="G22" s="11"/>
      <c r="H22" s="11"/>
      <c r="I22" s="14" t="s">
        <v>12</v>
      </c>
      <c r="J22" s="14" t="s">
        <v>13</v>
      </c>
      <c r="K22" s="14" t="s">
        <v>14</v>
      </c>
      <c r="L22" s="12" t="s">
        <v>16</v>
      </c>
      <c r="M22" s="11"/>
      <c r="N22" s="11"/>
      <c r="O22" s="14" t="s">
        <v>12</v>
      </c>
      <c r="P22" s="14" t="s">
        <v>13</v>
      </c>
      <c r="Q22" s="14" t="s">
        <v>14</v>
      </c>
      <c r="R22" s="12" t="s">
        <v>16</v>
      </c>
      <c r="S22" s="11"/>
      <c r="T22" s="11"/>
      <c r="U22" s="14" t="s">
        <v>12</v>
      </c>
      <c r="V22" s="14" t="s">
        <v>13</v>
      </c>
      <c r="W22" s="14" t="s">
        <v>14</v>
      </c>
      <c r="X22" s="12" t="s">
        <v>16</v>
      </c>
      <c r="Y22" s="11"/>
      <c r="AA22" s="14" t="s">
        <v>12</v>
      </c>
      <c r="AB22" s="14" t="s">
        <v>13</v>
      </c>
      <c r="AC22" s="14" t="s">
        <v>14</v>
      </c>
      <c r="AD22" s="12" t="s">
        <v>16</v>
      </c>
      <c r="AR22" s="11"/>
    </row>
    <row r="23" spans="1:44" x14ac:dyDescent="0.35">
      <c r="B23" t="s">
        <v>0</v>
      </c>
      <c r="C23" s="7">
        <f>IF(C5="",0,SUM(C$5:C5))</f>
        <v>277.55500000000001</v>
      </c>
      <c r="D23" s="7">
        <f>IF(D5="",0,SUM(D$5:D5))</f>
        <v>105.384</v>
      </c>
      <c r="E23" s="7">
        <f>IF(E5="",0,SUM(E$5:E5))</f>
        <v>54.959000000000003</v>
      </c>
      <c r="F23" s="9">
        <f>IF(C23=0,0,C23/SUM(C23:E23))</f>
        <v>0.63383481998090874</v>
      </c>
      <c r="H23" t="s">
        <v>0</v>
      </c>
      <c r="I23" s="7">
        <f>IF(I5="",0,SUM(I$5:I5))</f>
        <v>601.024</v>
      </c>
      <c r="J23" s="7">
        <f>IF(J5="",0,SUM(J$5:J5))</f>
        <v>1E-3</v>
      </c>
      <c r="K23" s="7">
        <f>IF(K5="",0,SUM(K$5:K5))</f>
        <v>0.25</v>
      </c>
      <c r="L23" s="9">
        <f>IF(I23=0,0,I23/SUM(I23:K23))</f>
        <v>0.99958255373996929</v>
      </c>
      <c r="N23" t="s">
        <v>0</v>
      </c>
      <c r="O23" s="7">
        <f>IF(O5="",0,SUM(O$5:O5))</f>
        <v>512.30899999999997</v>
      </c>
      <c r="P23" s="7">
        <f>IF(P5="",0,SUM(P$5:P5))</f>
        <v>0.745</v>
      </c>
      <c r="Q23" s="7">
        <f>IF(Q5="",0,SUM(Q$5:Q5))</f>
        <v>0</v>
      </c>
      <c r="R23" s="9">
        <f>IF(O23=0,0,O23/SUM(O23:Q23))</f>
        <v>0.99854791113605978</v>
      </c>
      <c r="T23" t="s">
        <v>0</v>
      </c>
      <c r="U23" s="7">
        <f>IF(U5="",0,SUM(U$5:U5))</f>
        <v>514.29700000000003</v>
      </c>
      <c r="V23" s="7">
        <f>IF(V5="",0,SUM(V$5:V5))</f>
        <v>0</v>
      </c>
      <c r="W23" s="7">
        <f>IF(W5="",0,SUM(W$5:W5))</f>
        <v>0.78800000000000003</v>
      </c>
      <c r="X23" s="9">
        <f>IF(U23=0,0,U23/SUM(U23:W23))</f>
        <v>0.99847015541124273</v>
      </c>
      <c r="Z23" t="s">
        <v>0</v>
      </c>
      <c r="AA23" s="7">
        <f>IF(AA5="",0,SUM(AA$5:AA5))</f>
        <v>534</v>
      </c>
      <c r="AB23" s="7">
        <f>IF(AB5="",0,SUM(AB$5:AB5))</f>
        <v>2.8000000000000001E-2</v>
      </c>
      <c r="AC23" s="7">
        <f>IF(AC5="",0,SUM(AC$5:AC5))</f>
        <v>1.4450000000000001</v>
      </c>
      <c r="AD23" s="9">
        <f t="shared" ref="AD23:AD34" si="12">IF(AA23=0,0,AA23/SUM(AA23:AC23))</f>
        <v>0.99724916102212424</v>
      </c>
    </row>
    <row r="24" spans="1:44" x14ac:dyDescent="0.35">
      <c r="B24" t="s">
        <v>1</v>
      </c>
      <c r="C24" s="7">
        <f>IF(C6="",0,SUM(C$5:C6))</f>
        <v>402.3</v>
      </c>
      <c r="D24" s="7">
        <f>IF(D6="",0,SUM(D$5:D6))</f>
        <v>260.072</v>
      </c>
      <c r="E24" s="7">
        <f>IF(E6="",0,SUM(E$5:E6))</f>
        <v>136.92000000000002</v>
      </c>
      <c r="F24" s="9">
        <f t="shared" ref="F24:F34" si="13">IF(C24=0,0,C24/SUM(C24:E24))</f>
        <v>0.50332043858815045</v>
      </c>
      <c r="H24" t="s">
        <v>1</v>
      </c>
      <c r="I24" s="7">
        <f>IF(I6="",0,SUM(I$5:I6))</f>
        <v>1149.241</v>
      </c>
      <c r="J24" s="7">
        <f>IF(J6="",0,SUM(J$5:J6))</f>
        <v>1.2E-2</v>
      </c>
      <c r="K24" s="7">
        <f>IF(K6="",0,SUM(K$5:K6))</f>
        <v>0.314</v>
      </c>
      <c r="L24" s="9">
        <f t="shared" ref="L24:L34" si="14">IF(I24=0,0,I24/SUM(I24:K24))</f>
        <v>0.99971641496319918</v>
      </c>
      <c r="N24" t="s">
        <v>1</v>
      </c>
      <c r="O24" s="7">
        <f>IF(O6="",0,SUM(O$5:O6))</f>
        <v>974.49699999999996</v>
      </c>
      <c r="P24" s="7">
        <f>IF(P6="",0,SUM(P$5:P6))</f>
        <v>1.26</v>
      </c>
      <c r="Q24" s="7">
        <f>IF(Q6="",0,SUM(Q$5:Q6))</f>
        <v>0</v>
      </c>
      <c r="R24" s="9">
        <f t="shared" ref="R24:R34" si="15">IF(O24=0,0,O24/SUM(O24:Q24))</f>
        <v>0.99870869489022374</v>
      </c>
      <c r="T24" t="s">
        <v>1</v>
      </c>
      <c r="U24" s="7">
        <f>IF(U6="",0,SUM(U$5:U6))</f>
        <v>1007.827</v>
      </c>
      <c r="V24" s="7">
        <f>IF(V6="",0,SUM(V$5:V6))</f>
        <v>0</v>
      </c>
      <c r="W24" s="7">
        <f>IF(W6="",0,SUM(W$5:W6))</f>
        <v>1.4530000000000001</v>
      </c>
      <c r="X24" s="9">
        <f t="shared" ref="X24:X34" si="16">IF(U24=0,0,U24/SUM(U24:W24))</f>
        <v>0.99856035986049463</v>
      </c>
      <c r="Z24" t="s">
        <v>1</v>
      </c>
      <c r="AA24" s="7">
        <f>IF(AA6="",0,SUM(AA$5:AA6))</f>
        <v>1004.905</v>
      </c>
      <c r="AB24" s="7">
        <f>IF(AB6="",0,SUM(AB$5:AB6))</f>
        <v>2.8000000000000001E-2</v>
      </c>
      <c r="AC24" s="7">
        <f>IF(AC6="",0,SUM(AC$5:AC6))</f>
        <v>1.623</v>
      </c>
      <c r="AD24" s="9">
        <f t="shared" si="12"/>
        <v>0.9983597534563402</v>
      </c>
    </row>
    <row r="25" spans="1:44" x14ac:dyDescent="0.35">
      <c r="B25" t="s">
        <v>2</v>
      </c>
      <c r="C25" s="7">
        <f>IF(C7="",0,SUM(C$5:C7))</f>
        <v>650.64</v>
      </c>
      <c r="D25" s="7">
        <f>IF(D7="",0,SUM(D$5:D7))</f>
        <v>350.03300000000002</v>
      </c>
      <c r="E25" s="7">
        <f>IF(E7="",0,SUM(E$5:E7))</f>
        <v>200.85000000000002</v>
      </c>
      <c r="F25" s="9">
        <f t="shared" si="13"/>
        <v>0.54151273009338974</v>
      </c>
      <c r="H25" t="s">
        <v>2</v>
      </c>
      <c r="I25" s="7">
        <f>IF(I7="",0,SUM(I$5:I7))</f>
        <v>1903.3489999999999</v>
      </c>
      <c r="J25" s="7">
        <f>IF(J7="",0,SUM(J$5:J7))</f>
        <v>0.122</v>
      </c>
      <c r="K25" s="7">
        <f>IF(K7="",0,SUM(K$5:K7))</f>
        <v>0.36699999999999999</v>
      </c>
      <c r="L25" s="9">
        <f t="shared" si="14"/>
        <v>0.99974315041510886</v>
      </c>
      <c r="N25" t="s">
        <v>2</v>
      </c>
      <c r="O25" s="7">
        <f>IF(O7="",0,SUM(O$5:O7))</f>
        <v>1569.3910000000001</v>
      </c>
      <c r="P25" s="7">
        <f>IF(P7="",0,SUM(P$5:P7))</f>
        <v>1.831</v>
      </c>
      <c r="Q25" s="7">
        <f>IF(Q7="",0,SUM(Q$5:Q7))</f>
        <v>1E-3</v>
      </c>
      <c r="R25" s="9">
        <f t="shared" si="15"/>
        <v>0.99883402928801335</v>
      </c>
      <c r="T25" t="s">
        <v>2</v>
      </c>
      <c r="U25" s="7">
        <f>IF(U7="",0,SUM(U$5:U7))</f>
        <v>1546.1880000000001</v>
      </c>
      <c r="V25" s="7">
        <f>IF(V7="",0,SUM(V$5:V7))</f>
        <v>0</v>
      </c>
      <c r="W25" s="7">
        <f>IF(W7="",0,SUM(W$5:W7))</f>
        <v>2.109</v>
      </c>
      <c r="X25" s="9">
        <f t="shared" si="16"/>
        <v>0.99863785824037643</v>
      </c>
      <c r="Z25" t="s">
        <v>2</v>
      </c>
      <c r="AA25" s="7">
        <f>IF(AA7="",0,SUM(AA$5:AA7))</f>
        <v>1512.336</v>
      </c>
      <c r="AB25" s="7">
        <f>IF(AB7="",0,SUM(AB$5:AB7))</f>
        <v>2.8000000000000001E-2</v>
      </c>
      <c r="AC25" s="7">
        <f>IF(AC7="",0,SUM(AC$5:AC7))</f>
        <v>1.7469999999999999</v>
      </c>
      <c r="AD25" s="9">
        <f t="shared" si="12"/>
        <v>0.99882769493121704</v>
      </c>
    </row>
    <row r="26" spans="1:44" x14ac:dyDescent="0.35">
      <c r="B26" t="s">
        <v>3</v>
      </c>
      <c r="C26" s="7">
        <f>IF(C8="",0,SUM(C$5:C8))</f>
        <v>833.17899999999997</v>
      </c>
      <c r="D26" s="7">
        <f>IF(D8="",0,SUM(D$5:D8))</f>
        <v>525.58300000000008</v>
      </c>
      <c r="E26" s="7">
        <f>IF(E8="",0,SUM(E$5:E8))</f>
        <v>353.96900000000005</v>
      </c>
      <c r="F26" s="9">
        <f t="shared" si="13"/>
        <v>0.48646226406832122</v>
      </c>
      <c r="H26" t="s">
        <v>3</v>
      </c>
      <c r="I26" s="7">
        <f>IF(I8="",0,SUM(I$5:I8))</f>
        <v>2590.2709999999997</v>
      </c>
      <c r="J26" s="7">
        <f>IF(J8="",0,SUM(J$5:J8))</f>
        <v>0.22399999999999998</v>
      </c>
      <c r="K26" s="7">
        <f>IF(K8="",0,SUM(K$5:K8))</f>
        <v>0.41399999999999998</v>
      </c>
      <c r="L26" s="9">
        <f t="shared" si="14"/>
        <v>0.99975375437732461</v>
      </c>
      <c r="N26" t="s">
        <v>3</v>
      </c>
      <c r="O26" s="7">
        <f>IF(O8="",0,SUM(O$5:O8))</f>
        <v>2528.5</v>
      </c>
      <c r="P26" s="7">
        <f>IF(P8="",0,SUM(P$5:P8))</f>
        <v>2.3279999999999998</v>
      </c>
      <c r="Q26" s="7">
        <f>IF(Q8="",0,SUM(Q$5:Q8))</f>
        <v>1E-3</v>
      </c>
      <c r="R26" s="9">
        <f t="shared" si="15"/>
        <v>0.99907974817737577</v>
      </c>
      <c r="T26" t="s">
        <v>3</v>
      </c>
      <c r="U26" s="7">
        <f>IF(U8="",0,SUM(U$5:U8))</f>
        <v>1559.4240000000002</v>
      </c>
      <c r="V26" s="7">
        <f>IF(V8="",0,SUM(V$5:V8))</f>
        <v>0</v>
      </c>
      <c r="W26" s="7">
        <f>IF(W8="",0,SUM(W$5:W8))</f>
        <v>24.609000000000002</v>
      </c>
      <c r="X26" s="9">
        <f t="shared" si="16"/>
        <v>0.98446433881112327</v>
      </c>
      <c r="Z26" t="s">
        <v>3</v>
      </c>
      <c r="AA26" s="7">
        <f>IF(AA8="",0,SUM(AA$5:AA8))</f>
        <v>2221.2550000000001</v>
      </c>
      <c r="AB26" s="7">
        <f>IF(AB8="",0,SUM(AB$5:AB8))</f>
        <v>2.8000000000000001E-2</v>
      </c>
      <c r="AC26" s="7">
        <f>IF(AC8="",0,SUM(AC$5:AC8))</f>
        <v>1.8129999999999999</v>
      </c>
      <c r="AD26" s="9">
        <f t="shared" si="12"/>
        <v>0.99917187561850684</v>
      </c>
    </row>
    <row r="27" spans="1:44" x14ac:dyDescent="0.35">
      <c r="B27" t="s">
        <v>4</v>
      </c>
      <c r="C27" s="7">
        <f>IF(C9="",0,SUM(C$5:C9))</f>
        <v>0</v>
      </c>
      <c r="D27" s="7">
        <f>IF(D9="",0,SUM(D$5:D9))</f>
        <v>0</v>
      </c>
      <c r="E27" s="7">
        <f>IF(E9="",0,SUM(E$5:E9))</f>
        <v>0</v>
      </c>
      <c r="F27" s="9">
        <f t="shared" si="13"/>
        <v>0</v>
      </c>
      <c r="H27" t="s">
        <v>4</v>
      </c>
      <c r="I27" s="7">
        <f>IF(I9="",0,SUM(I$5:I9))</f>
        <v>3160.8269999999998</v>
      </c>
      <c r="J27" s="7">
        <f>IF(J9="",0,SUM(J$5:J9))</f>
        <v>0.28399999999999997</v>
      </c>
      <c r="K27" s="7">
        <f>IF(K9="",0,SUM(K$5:K9))</f>
        <v>0</v>
      </c>
      <c r="L27" s="9">
        <f t="shared" si="14"/>
        <v>0.99991015816907403</v>
      </c>
      <c r="N27" t="s">
        <v>4</v>
      </c>
      <c r="O27" s="7">
        <f>IF(O9="",0,SUM(O$5:O9))</f>
        <v>3454.9250000000002</v>
      </c>
      <c r="P27" s="7">
        <f>IF(P9="",0,SUM(P$5:P9))</f>
        <v>3.2399999999999998</v>
      </c>
      <c r="Q27" s="7">
        <f>IF(Q9="",0,SUM(Q$5:Q9))</f>
        <v>1.7000000000000001E-2</v>
      </c>
      <c r="R27" s="9">
        <f t="shared" si="15"/>
        <v>0.99905817565414445</v>
      </c>
      <c r="T27" t="s">
        <v>4</v>
      </c>
      <c r="U27" s="7">
        <f>IF(U9="",0,SUM(U$5:U9))</f>
        <v>2490.3820000000001</v>
      </c>
      <c r="V27" s="7">
        <f>IF(V9="",0,SUM(V$5:V9))</f>
        <v>0</v>
      </c>
      <c r="W27" s="7">
        <f>IF(W9="",0,SUM(W$5:W9))</f>
        <v>25.082000000000001</v>
      </c>
      <c r="X27" s="9">
        <f t="shared" si="16"/>
        <v>0.99002887737610246</v>
      </c>
      <c r="Z27" t="s">
        <v>4</v>
      </c>
      <c r="AA27" s="7">
        <f>IF(AA9="",0,SUM(AA$5:AA9))</f>
        <v>3027.6559999999999</v>
      </c>
      <c r="AB27" s="7">
        <f>IF(AB9="",0,SUM(AB$5:AB9))</f>
        <v>2.8000000000000001E-2</v>
      </c>
      <c r="AC27" s="7">
        <f>IF(AC9="",0,SUM(AC$5:AC9))</f>
        <v>3.1619999999999999</v>
      </c>
      <c r="AD27" s="9">
        <f t="shared" si="12"/>
        <v>0.99894748858899474</v>
      </c>
    </row>
    <row r="28" spans="1:44" x14ac:dyDescent="0.35">
      <c r="B28" t="s">
        <v>5</v>
      </c>
      <c r="C28" s="7">
        <f>IF(C10="",0,SUM(C$5:C10))</f>
        <v>0</v>
      </c>
      <c r="D28" s="7">
        <f>IF(D10="",0,SUM(D$5:D10))</f>
        <v>0</v>
      </c>
      <c r="E28" s="7">
        <f>IF(E10="",0,SUM(E$5:E10))</f>
        <v>0</v>
      </c>
      <c r="F28" s="9">
        <f t="shared" si="13"/>
        <v>0</v>
      </c>
      <c r="H28" t="s">
        <v>5</v>
      </c>
      <c r="I28" s="7">
        <f>IF(I10="",0,SUM(I$5:I10))</f>
        <v>3682.6319999999996</v>
      </c>
      <c r="J28" s="7">
        <f>IF(J10="",0,SUM(J$5:J10))</f>
        <v>1.772</v>
      </c>
      <c r="K28" s="7">
        <f>IF(K10="",0,SUM(K$5:K10))</f>
        <v>0</v>
      </c>
      <c r="L28" s="9">
        <f t="shared" si="14"/>
        <v>0.99951905382797324</v>
      </c>
      <c r="N28" t="s">
        <v>5</v>
      </c>
      <c r="O28" s="7">
        <f>IF(O10="",0,SUM(O$5:O10))</f>
        <v>4256.8519999999999</v>
      </c>
      <c r="P28" s="7">
        <f>IF(P10="",0,SUM(P$5:P10))</f>
        <v>3.6509999999999998</v>
      </c>
      <c r="Q28" s="7">
        <f>IF(Q10="",0,SUM(Q$5:Q10))</f>
        <v>2.4E-2</v>
      </c>
      <c r="R28" s="9">
        <f t="shared" si="15"/>
        <v>0.99913743065118465</v>
      </c>
      <c r="T28" t="s">
        <v>5</v>
      </c>
      <c r="U28" s="7">
        <f>IF(U10="",0,SUM(U$5:U10))</f>
        <v>3324.7260000000001</v>
      </c>
      <c r="V28" s="7">
        <f>IF(V10="",0,SUM(V$5:V10))</f>
        <v>0.65800000000000003</v>
      </c>
      <c r="W28" s="7">
        <f>IF(W10="",0,SUM(W$5:W10))</f>
        <v>70.102000000000004</v>
      </c>
      <c r="X28" s="9">
        <f t="shared" si="16"/>
        <v>0.97916056788336048</v>
      </c>
      <c r="Z28" t="s">
        <v>5</v>
      </c>
      <c r="AA28" s="7">
        <f>IF(AA10="",0,SUM(AA$5:AA10))</f>
        <v>4003.3989999999999</v>
      </c>
      <c r="AB28" s="7">
        <f>IF(AB10="",0,SUM(AB$5:AB10))</f>
        <v>2.8000000000000001E-2</v>
      </c>
      <c r="AC28" s="7">
        <f>IF(AC10="",0,SUM(AC$5:AC10))</f>
        <v>4.4290000000000003</v>
      </c>
      <c r="AD28" s="9">
        <f t="shared" si="12"/>
        <v>0.99888793409743271</v>
      </c>
    </row>
    <row r="29" spans="1:44" x14ac:dyDescent="0.35">
      <c r="B29" t="s">
        <v>6</v>
      </c>
      <c r="C29" s="7">
        <f>IF(C11="",0,SUM(C$5:C11))</f>
        <v>0</v>
      </c>
      <c r="D29" s="7">
        <f>IF(D11="",0,SUM(D$5:D11))</f>
        <v>0</v>
      </c>
      <c r="E29" s="7">
        <f>IF(E11="",0,SUM(E$5:E11))</f>
        <v>0</v>
      </c>
      <c r="F29" s="9">
        <f t="shared" si="13"/>
        <v>0</v>
      </c>
      <c r="H29" t="s">
        <v>6</v>
      </c>
      <c r="I29" s="7">
        <f>IF(I11="",0,SUM(I$5:I11))</f>
        <v>4305.982</v>
      </c>
      <c r="J29" s="7">
        <f>IF(J11="",0,SUM(J$5:J11))</f>
        <v>3.0309999999999997</v>
      </c>
      <c r="K29" s="7">
        <f>IF(K11="",0,SUM(K$5:K11))</f>
        <v>0</v>
      </c>
      <c r="L29" s="9">
        <f t="shared" si="14"/>
        <v>0.99929659065776777</v>
      </c>
      <c r="N29" t="s">
        <v>6</v>
      </c>
      <c r="O29" s="7">
        <f>IF(O11="",0,SUM(O$5:O11))</f>
        <v>4955.6359999999995</v>
      </c>
      <c r="P29" s="7">
        <f>IF(P11="",0,SUM(P$5:P11))</f>
        <v>71.24799999999999</v>
      </c>
      <c r="Q29" s="7">
        <f>IF(Q11="",0,SUM(Q$5:Q11))</f>
        <v>15.404</v>
      </c>
      <c r="R29" s="9">
        <f t="shared" si="15"/>
        <v>0.98281494432686112</v>
      </c>
      <c r="T29" t="s">
        <v>6</v>
      </c>
      <c r="U29" s="7">
        <f>IF(U11="",0,SUM(U$5:U11))</f>
        <v>4072.6090000000004</v>
      </c>
      <c r="V29" s="7">
        <f>IF(V11="",0,SUM(V$5:V11))</f>
        <v>0.66300000000000003</v>
      </c>
      <c r="W29" s="7">
        <f>IF(W11="",0,SUM(W$5:W11))</f>
        <v>74.415000000000006</v>
      </c>
      <c r="X29" s="9">
        <f t="shared" si="16"/>
        <v>0.98189882698477482</v>
      </c>
      <c r="Z29" t="s">
        <v>6</v>
      </c>
      <c r="AA29" s="7">
        <f>IF(AA11="",0,SUM(AA$5:AA11))</f>
        <v>4934.5559999999996</v>
      </c>
      <c r="AB29" s="7">
        <f>IF(AB11="",0,SUM(AB$5:AB11))</f>
        <v>2.8000000000000001E-2</v>
      </c>
      <c r="AC29" s="7">
        <f>IF(AC11="",0,SUM(AC$5:AC11))</f>
        <v>6.1539999999999999</v>
      </c>
      <c r="AD29" s="9">
        <f t="shared" si="12"/>
        <v>0.9987487699206069</v>
      </c>
    </row>
    <row r="30" spans="1:44" x14ac:dyDescent="0.35">
      <c r="B30" t="s">
        <v>7</v>
      </c>
      <c r="C30" s="7">
        <f>IF(C12="",0,SUM(C$5:C12))</f>
        <v>0</v>
      </c>
      <c r="D30" s="7">
        <f>IF(D12="",0,SUM(D$5:D12))</f>
        <v>0</v>
      </c>
      <c r="E30" s="7">
        <f>IF(E12="",0,SUM(E$5:E12))</f>
        <v>0</v>
      </c>
      <c r="F30" s="9">
        <f t="shared" si="13"/>
        <v>0</v>
      </c>
      <c r="H30" t="s">
        <v>7</v>
      </c>
      <c r="I30" s="7">
        <f>IF(I12="",0,SUM(I$5:I12))</f>
        <v>4856.0429999999997</v>
      </c>
      <c r="J30" s="7">
        <f>IF(J12="",0,SUM(J$5:J12))</f>
        <v>25.405999999999999</v>
      </c>
      <c r="K30" s="7">
        <f>IF(K12="",0,SUM(K$5:K12))</f>
        <v>0</v>
      </c>
      <c r="L30" s="9">
        <f t="shared" si="14"/>
        <v>0.99479539784191129</v>
      </c>
      <c r="N30" t="s">
        <v>7</v>
      </c>
      <c r="O30" s="7">
        <f>IF(O12="",0,SUM(O$5:O12))</f>
        <v>5643.9759999999997</v>
      </c>
      <c r="P30" s="7">
        <f>IF(P12="",0,SUM(P$5:P12))</f>
        <v>71.748999999999995</v>
      </c>
      <c r="Q30" s="7">
        <f>IF(Q12="",0,SUM(Q$5:Q12))</f>
        <v>15.493</v>
      </c>
      <c r="R30" s="9">
        <f t="shared" si="15"/>
        <v>0.98477775579292215</v>
      </c>
      <c r="T30" t="s">
        <v>7</v>
      </c>
      <c r="U30" s="7">
        <f>IF(U12="",0,SUM(U$5:U12))</f>
        <v>4733.2120000000004</v>
      </c>
      <c r="V30" s="7">
        <f>IF(V12="",0,SUM(V$5:V12))</f>
        <v>0.66700000000000004</v>
      </c>
      <c r="W30" s="7">
        <f>IF(W12="",0,SUM(W$5:W12))</f>
        <v>74.415000000000006</v>
      </c>
      <c r="X30" s="9">
        <f t="shared" si="16"/>
        <v>0.98438489826121278</v>
      </c>
      <c r="Z30" t="s">
        <v>7</v>
      </c>
      <c r="AA30" s="7">
        <f>IF(AA12="",0,SUM(AA$5:AA12))</f>
        <v>5593.9489999999996</v>
      </c>
      <c r="AB30" s="7">
        <f>IF(AB12="",0,SUM(AB$5:AB12))</f>
        <v>2.8000000000000001E-2</v>
      </c>
      <c r="AC30" s="7">
        <f>IF(AC12="",0,SUM(AC$5:AC12))</f>
        <v>7.7539999999999996</v>
      </c>
      <c r="AD30" s="9">
        <f t="shared" si="12"/>
        <v>0.99861078655865476</v>
      </c>
    </row>
    <row r="31" spans="1:44" x14ac:dyDescent="0.35">
      <c r="B31" t="s">
        <v>8</v>
      </c>
      <c r="C31" s="7">
        <f>IF(C13="",0,SUM(C$5:C13))</f>
        <v>0</v>
      </c>
      <c r="D31" s="7">
        <f>IF(D13="",0,SUM(D$5:D13))</f>
        <v>0</v>
      </c>
      <c r="E31" s="7">
        <f>IF(E13="",0,SUM(E$5:E13))</f>
        <v>0</v>
      </c>
      <c r="F31" s="9">
        <f t="shared" si="13"/>
        <v>0</v>
      </c>
      <c r="H31" t="s">
        <v>8</v>
      </c>
      <c r="I31" s="7">
        <f>IF(I13="",0,SUM(I$5:I13))</f>
        <v>5342.3639999999996</v>
      </c>
      <c r="J31" s="7">
        <f>IF(J13="",0,SUM(J$5:J13))</f>
        <v>48.019999999999996</v>
      </c>
      <c r="K31" s="7">
        <f>IF(K13="",0,SUM(K$5:K13))</f>
        <v>0</v>
      </c>
      <c r="L31" s="9">
        <f t="shared" si="14"/>
        <v>0.99109154375643727</v>
      </c>
      <c r="N31" t="s">
        <v>8</v>
      </c>
      <c r="O31" s="7">
        <f>IF(O13="",0,SUM(O$5:O13))</f>
        <v>6238.4539999999997</v>
      </c>
      <c r="P31" s="7">
        <f>IF(P13="",0,SUM(P$5:P13))</f>
        <v>71.908000000000001</v>
      </c>
      <c r="Q31" s="7">
        <f>IF(Q13="",0,SUM(Q$5:Q13))</f>
        <v>15.498000000000001</v>
      </c>
      <c r="R31" s="9">
        <f t="shared" si="15"/>
        <v>0.98618274827454289</v>
      </c>
      <c r="T31" t="s">
        <v>8</v>
      </c>
      <c r="U31" s="7">
        <f>IF(U13="",0,SUM(U$5:U13))</f>
        <v>5150.6490000000003</v>
      </c>
      <c r="V31" s="7">
        <f>IF(V13="",0,SUM(V$5:V13))</f>
        <v>0.88300000000000001</v>
      </c>
      <c r="W31" s="7">
        <f>IF(W13="",0,SUM(W$5:W13))</f>
        <v>74.521000000000001</v>
      </c>
      <c r="X31" s="9">
        <f t="shared" si="16"/>
        <v>0.9855715202275982</v>
      </c>
      <c r="Z31" t="s">
        <v>8</v>
      </c>
      <c r="AA31" s="7">
        <f>IF(AA13="",0,SUM(AA$5:AA13))</f>
        <v>6193.6379999999999</v>
      </c>
      <c r="AB31" s="7">
        <f>IF(AB13="",0,SUM(AB$5:AB13))</f>
        <v>2.8000000000000001E-2</v>
      </c>
      <c r="AC31" s="7">
        <f>IF(AC13="",0,SUM(AC$5:AC13))</f>
        <v>9.0229999999999997</v>
      </c>
      <c r="AD31" s="9">
        <f t="shared" si="12"/>
        <v>0.9985407941620158</v>
      </c>
    </row>
    <row r="32" spans="1:44" x14ac:dyDescent="0.35">
      <c r="B32" t="s">
        <v>9</v>
      </c>
      <c r="C32" s="7">
        <f>IF(C14="",0,SUM(C$5:C14))</f>
        <v>0</v>
      </c>
      <c r="D32" s="7">
        <f>IF(D14="",0,SUM(D$5:D14))</f>
        <v>0</v>
      </c>
      <c r="E32" s="7">
        <f>IF(E14="",0,SUM(E$5:E14))</f>
        <v>0</v>
      </c>
      <c r="F32" s="9">
        <f t="shared" si="13"/>
        <v>0</v>
      </c>
      <c r="H32" t="s">
        <v>9</v>
      </c>
      <c r="I32" s="7">
        <f>IF(I14="",0,SUM(I$5:I14))</f>
        <v>5819.415</v>
      </c>
      <c r="J32" s="7">
        <f>IF(J14="",0,SUM(J$5:J14))</f>
        <v>48.124999999999993</v>
      </c>
      <c r="K32" s="7">
        <f>IF(K14="",0,SUM(K$5:K14))</f>
        <v>0</v>
      </c>
      <c r="L32" s="9">
        <f t="shared" si="14"/>
        <v>0.9917980959652597</v>
      </c>
      <c r="N32" t="s">
        <v>9</v>
      </c>
      <c r="O32" s="7">
        <f>IF(O14="",0,SUM(O$5:O14))</f>
        <v>6782.4740000000002</v>
      </c>
      <c r="P32" s="7">
        <f>IF(P14="",0,SUM(P$5:P14))</f>
        <v>72.320999999999998</v>
      </c>
      <c r="Q32" s="7">
        <f>IF(Q14="",0,SUM(Q$5:Q14))</f>
        <v>15.498000000000001</v>
      </c>
      <c r="R32" s="9">
        <f t="shared" si="15"/>
        <v>0.98721757572784752</v>
      </c>
      <c r="T32" t="s">
        <v>9</v>
      </c>
      <c r="U32" s="7">
        <f>IF(U14="",0,SUM(U$5:U14))</f>
        <v>5648.9690000000001</v>
      </c>
      <c r="V32" s="7">
        <f>IF(V14="",0,SUM(V$5:V14))</f>
        <v>1.89</v>
      </c>
      <c r="W32" s="7">
        <f>IF(W14="",0,SUM(W$5:W14))</f>
        <v>74.527000000000001</v>
      </c>
      <c r="X32" s="9">
        <f t="shared" si="16"/>
        <v>0.98665295230749506</v>
      </c>
      <c r="Z32" t="s">
        <v>9</v>
      </c>
      <c r="AA32" s="7">
        <f>IF(AA14="",0,SUM(AA$5:AA14))</f>
        <v>6763.7809999999999</v>
      </c>
      <c r="AB32" s="7">
        <f>IF(AB14="",0,SUM(AB$5:AB14))</f>
        <v>2.8000000000000001E-2</v>
      </c>
      <c r="AC32" s="7">
        <f>IF(AC14="",0,SUM(AC$5:AC14))</f>
        <v>10.246</v>
      </c>
      <c r="AD32" s="9">
        <f t="shared" si="12"/>
        <v>0.99848333088526731</v>
      </c>
    </row>
    <row r="33" spans="2:30" x14ac:dyDescent="0.35">
      <c r="B33" t="s">
        <v>10</v>
      </c>
      <c r="C33" s="7">
        <f>IF(C15="",0,SUM(C$5:C15))</f>
        <v>0</v>
      </c>
      <c r="D33" s="7">
        <f>IF(D15="",0,SUM(D$5:D15))</f>
        <v>0</v>
      </c>
      <c r="E33" s="7">
        <f>IF(E15="",0,SUM(E$5:E15))</f>
        <v>0</v>
      </c>
      <c r="F33" s="9">
        <f t="shared" si="13"/>
        <v>0</v>
      </c>
      <c r="H33" t="s">
        <v>10</v>
      </c>
      <c r="I33" s="7">
        <f>IF(I15="",0,SUM(I$5:I15))</f>
        <v>6275.17</v>
      </c>
      <c r="J33" s="7">
        <f>IF(J15="",0,SUM(J$5:J15))</f>
        <v>48.136999999999993</v>
      </c>
      <c r="K33" s="7">
        <f>IF(K15="",0,SUM(K$5:K15))</f>
        <v>0</v>
      </c>
      <c r="L33" s="9">
        <f t="shared" si="14"/>
        <v>0.99238736945715278</v>
      </c>
      <c r="N33" t="s">
        <v>10</v>
      </c>
      <c r="O33" s="7">
        <f>IF(O15="",0,SUM(O$5:O15))</f>
        <v>7296.4430000000002</v>
      </c>
      <c r="P33" s="7">
        <f>IF(P15="",0,SUM(P$5:P15))</f>
        <v>72.552999999999997</v>
      </c>
      <c r="Q33" s="7">
        <f>IF(Q15="",0,SUM(Q$5:Q15))</f>
        <v>15.568000000000001</v>
      </c>
      <c r="R33" s="9">
        <f t="shared" si="15"/>
        <v>0.98806686488193474</v>
      </c>
      <c r="T33" t="s">
        <v>10</v>
      </c>
      <c r="U33" s="7">
        <f>IF(U15="",0,SUM(U$5:U15))</f>
        <v>6043.1440000000002</v>
      </c>
      <c r="V33" s="7">
        <f>IF(V15="",0,SUM(V$5:V15))</f>
        <v>2.9109999999999996</v>
      </c>
      <c r="W33" s="7">
        <f>IF(W15="",0,SUM(W$5:W15))</f>
        <v>74.528000000000006</v>
      </c>
      <c r="X33" s="9">
        <f t="shared" si="16"/>
        <v>0.98734777389670225</v>
      </c>
      <c r="Z33" t="s">
        <v>10</v>
      </c>
      <c r="AA33" s="7">
        <f>IF(AA15="",0,SUM(AA$5:AA15))</f>
        <v>7287.7759999999998</v>
      </c>
      <c r="AB33" s="7">
        <f>IF(AB15="",0,SUM(AB$5:AB15))</f>
        <v>2.8000000000000001E-2</v>
      </c>
      <c r="AC33" s="7">
        <f>IF(AC15="",0,SUM(AC$5:AC15))</f>
        <v>11.360000000000001</v>
      </c>
      <c r="AD33" s="9">
        <f t="shared" si="12"/>
        <v>0.99843982132748355</v>
      </c>
    </row>
    <row r="34" spans="2:30" x14ac:dyDescent="0.35">
      <c r="B34" t="s">
        <v>11</v>
      </c>
      <c r="C34" s="7">
        <f>IF(C16="",0,SUM(C$5:C16))</f>
        <v>0</v>
      </c>
      <c r="D34" s="7">
        <f>IF(D16="",0,SUM(D$5:D16))</f>
        <v>0</v>
      </c>
      <c r="E34" s="7">
        <f>IF(E16="",0,SUM(E$5:E16))</f>
        <v>0</v>
      </c>
      <c r="F34" s="9">
        <f t="shared" si="13"/>
        <v>0</v>
      </c>
      <c r="H34" t="s">
        <v>11</v>
      </c>
      <c r="I34" s="7">
        <f>IF(I16="",0,SUM(I$5:I16))</f>
        <v>6715.799</v>
      </c>
      <c r="J34" s="7">
        <f>IF(J16="",0,SUM(J$5:J16))</f>
        <v>50.228999999999992</v>
      </c>
      <c r="K34" s="7">
        <f>IF(K16="",0,SUM(K$5:K16))</f>
        <v>0</v>
      </c>
      <c r="L34" s="9">
        <f t="shared" si="14"/>
        <v>0.99257629439310624</v>
      </c>
      <c r="N34" t="s">
        <v>11</v>
      </c>
      <c r="O34" s="7">
        <f>IF(O16="",0,SUM(O$5:O16))</f>
        <v>7859.576</v>
      </c>
      <c r="P34" s="7">
        <f>IF(P16="",0,SUM(P$5:P16))</f>
        <v>72.552999999999997</v>
      </c>
      <c r="Q34" s="7">
        <f>IF(Q16="",0,SUM(Q$5:Q16))</f>
        <v>15.636000000000001</v>
      </c>
      <c r="R34" s="9">
        <f t="shared" si="15"/>
        <v>0.98890392456243981</v>
      </c>
      <c r="T34" t="s">
        <v>11</v>
      </c>
      <c r="U34" s="7">
        <f>IF(U16="",0,SUM(U$5:U16))</f>
        <v>6633.9310000000005</v>
      </c>
      <c r="V34" s="7">
        <f>IF(V16="",0,SUM(V$5:V16))</f>
        <v>3.3489999999999998</v>
      </c>
      <c r="W34" s="7">
        <f>IF(W16="",0,SUM(W$5:W16))</f>
        <v>74.528000000000006</v>
      </c>
      <c r="X34" s="9">
        <f t="shared" si="16"/>
        <v>0.98839701612441833</v>
      </c>
      <c r="Z34" t="s">
        <v>11</v>
      </c>
      <c r="AA34" s="7">
        <f>IF(AA16="",0,SUM(AA$5:AA16))</f>
        <v>7814.2519999999995</v>
      </c>
      <c r="AB34" s="7">
        <f>IF(AB16="",0,SUM(AB$5:AB16))</f>
        <v>2.8000000000000001E-2</v>
      </c>
      <c r="AC34" s="7">
        <f>IF(AC16="",0,SUM(AC$5:AC16))</f>
        <v>12.254000000000001</v>
      </c>
      <c r="AD34" s="9">
        <f t="shared" si="12"/>
        <v>0.99843072297392432</v>
      </c>
    </row>
    <row r="35" spans="2:30" x14ac:dyDescent="0.35">
      <c r="T35" s="5"/>
      <c r="U35" s="6"/>
      <c r="V35" s="6"/>
      <c r="W35" s="6"/>
    </row>
  </sheetData>
  <phoneticPr fontId="2" type="noConversion"/>
  <pageMargins left="0.7" right="0.7" top="0.75" bottom="0.75" header="0.3" footer="0.3"/>
  <pageSetup paperSize="0" scale="75" orientation="landscape" r:id="rId1"/>
</worksheet>
</file>

<file path=docMetadata/LabelInfo.xml><?xml version="1.0" encoding="utf-8"?>
<clbl:labelList xmlns:clbl="http://schemas.microsoft.com/office/2020/mipLabelMetadata">
  <clbl:label id="{d4617858-6604-4b88-b1ef-a0e292eedd9e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Reinhardt Nordeide</dc:creator>
  <cp:lastModifiedBy>Morten Reinhardt Nordeide</cp:lastModifiedBy>
  <cp:lastPrinted>2025-01-06T07:29:36Z</cp:lastPrinted>
  <dcterms:created xsi:type="dcterms:W3CDTF">2024-07-08T13:34:28Z</dcterms:created>
  <dcterms:modified xsi:type="dcterms:W3CDTF">2026-05-05T15:25:44Z</dcterms:modified>
</cp:coreProperties>
</file>